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9696" windowHeight="6696"/>
  </bookViews>
  <sheets>
    <sheet name="Weighted Average Calculator" sheetId="1" r:id="rId1"/>
  </sheets>
  <definedNames>
    <definedName name="_xlnm.Print_Area" localSheetId="0">'Weighted Average Calculator'!$A$1:$P$39</definedName>
  </definedNames>
  <calcPr calcId="145621"/>
</workbook>
</file>

<file path=xl/calcChain.xml><?xml version="1.0" encoding="utf-8"?>
<calcChain xmlns="http://schemas.openxmlformats.org/spreadsheetml/2006/main">
  <c r="C21" i="1" l="1"/>
  <c r="C39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18" i="1" l="1"/>
  <c r="P8" i="1"/>
  <c r="O8" i="1"/>
  <c r="N8" i="1"/>
  <c r="M8" i="1"/>
  <c r="L8" i="1"/>
  <c r="P18" i="1"/>
  <c r="O18" i="1"/>
  <c r="N18" i="1"/>
  <c r="M18" i="1"/>
  <c r="L18" i="1"/>
  <c r="P13" i="1"/>
  <c r="O13" i="1"/>
  <c r="N13" i="1"/>
  <c r="M13" i="1"/>
  <c r="L13" i="1"/>
  <c r="B13" i="1"/>
  <c r="C13" i="1"/>
  <c r="D13" i="1"/>
  <c r="E13" i="1"/>
  <c r="F13" i="1"/>
  <c r="G13" i="1"/>
  <c r="H13" i="1"/>
  <c r="I13" i="1"/>
  <c r="J13" i="1"/>
  <c r="K13" i="1"/>
  <c r="C28" i="1"/>
  <c r="C31" i="1"/>
  <c r="B8" i="1"/>
  <c r="B25" i="1" s="1"/>
  <c r="D25" i="1" s="1"/>
  <c r="C8" i="1"/>
  <c r="D8" i="1"/>
  <c r="E8" i="1"/>
  <c r="F8" i="1"/>
  <c r="G8" i="1"/>
  <c r="H8" i="1"/>
  <c r="I8" i="1"/>
  <c r="J8" i="1"/>
  <c r="K8" i="1"/>
  <c r="C25" i="1"/>
  <c r="C22" i="1"/>
  <c r="C24" i="1"/>
  <c r="K18" i="1"/>
  <c r="J18" i="1"/>
  <c r="I18" i="1"/>
  <c r="H18" i="1"/>
  <c r="G18" i="1"/>
  <c r="F18" i="1"/>
  <c r="E18" i="1"/>
  <c r="D18" i="1"/>
  <c r="C18" i="1"/>
  <c r="C30" i="1"/>
  <c r="C27" i="1"/>
  <c r="B28" i="1"/>
  <c r="B31" i="1"/>
  <c r="D31" i="1" s="1"/>
  <c r="C33" i="1" l="1"/>
  <c r="C35" i="1" s="1"/>
  <c r="C38" i="1" s="1"/>
  <c r="D28" i="1"/>
</calcChain>
</file>

<file path=xl/comments1.xml><?xml version="1.0" encoding="utf-8"?>
<comments xmlns="http://schemas.openxmlformats.org/spreadsheetml/2006/main">
  <authors>
    <author>Department of Electrical and Computer Engineering</author>
    <author>bcopeland</author>
  </authors>
  <commentList>
    <comment ref="L4" authorId="0">
      <text>
        <r>
          <rPr>
            <b/>
            <sz val="10"/>
            <color indexed="81"/>
            <rFont val="Tahoma"/>
          </rPr>
          <t>Use this area for repeated courses at L1 (for more than 5 you will need to edit the worksheet):</t>
        </r>
        <r>
          <rPr>
            <sz val="10"/>
            <color indexed="81"/>
            <rFont val="Tahoma"/>
          </rPr>
          <t xml:space="preserve">
</t>
        </r>
      </text>
    </comment>
    <comment ref="A5" authorId="1">
      <text>
        <r>
          <rPr>
            <b/>
            <sz val="9"/>
            <color indexed="81"/>
            <rFont val="Tahoma"/>
            <charset val="1"/>
          </rPr>
          <t>bcopeland:</t>
        </r>
        <r>
          <rPr>
            <sz val="9"/>
            <color indexed="81"/>
            <rFont val="Tahoma"/>
            <charset val="1"/>
          </rPr>
          <t xml:space="preserve">
Enter 0 credits for courses that are exempted,  taken on a pass/fail basis, audited, not-for-credit or incomplete (I or IP designation). Credits for failed courses that do not meet the aforementioned criteria must be entered. </t>
        </r>
      </text>
    </comment>
    <comment ref="A10" authorId="1">
      <text>
        <r>
          <rPr>
            <b/>
            <sz val="9"/>
            <color indexed="81"/>
            <rFont val="Tahoma"/>
            <charset val="1"/>
          </rPr>
          <t>bcopeland:</t>
        </r>
        <r>
          <rPr>
            <sz val="9"/>
            <color indexed="81"/>
            <rFont val="Tahoma"/>
            <charset val="1"/>
          </rPr>
          <t xml:space="preserve">
Enter 0 credits for courses that are exempted,  taken on a pass/fail basis, audited, not-for-credit or incomplete (I or IP designation). Credits for failed courses that do not meet the aforementioned criteria must be entered. </t>
        </r>
      </text>
    </comment>
    <comment ref="A15" authorId="1">
      <text>
        <r>
          <rPr>
            <b/>
            <sz val="9"/>
            <color indexed="81"/>
            <rFont val="Tahoma"/>
            <charset val="1"/>
          </rPr>
          <t>bcopeland:</t>
        </r>
        <r>
          <rPr>
            <sz val="9"/>
            <color indexed="81"/>
            <rFont val="Tahoma"/>
            <charset val="1"/>
          </rPr>
          <t xml:space="preserve">
Enter 0 credits for courses that are exempted,  taken on a pass/fail basis, audited, not-for-credit or incomplete (I or IP designation). Credits for failed courses that do not meet the aforementioned criteria must be entered. </t>
        </r>
      </text>
    </comment>
  </commentList>
</comments>
</file>

<file path=xl/sharedStrings.xml><?xml version="1.0" encoding="utf-8"?>
<sst xmlns="http://schemas.openxmlformats.org/spreadsheetml/2006/main" count="75" uniqueCount="35">
  <si>
    <t>and corresponding marks (/100) -&gt;</t>
  </si>
  <si>
    <t>Option</t>
  </si>
  <si>
    <t>EE302 Project MArk (20% weight)</t>
  </si>
  <si>
    <t>Course Marks</t>
  </si>
  <si>
    <t>Calculation Zone</t>
  </si>
  <si>
    <t>Total Level 2 credits</t>
  </si>
  <si>
    <t>Total Level 3 credits (except EE302)</t>
  </si>
  <si>
    <t xml:space="preserve">All Data in this area is automatically calculated from info </t>
  </si>
  <si>
    <t xml:space="preserve">Entered above. </t>
  </si>
  <si>
    <t>GRADE</t>
  </si>
  <si>
    <t>Quality Points</t>
  </si>
  <si>
    <t>Total Level 1 credits attempted</t>
  </si>
  <si>
    <t>Course GPA (No PROJECT)</t>
  </si>
  <si>
    <t>80% of Course GPA (No PROJECT)</t>
  </si>
  <si>
    <t>This is Your current GPA if you have not yet done EE302</t>
  </si>
  <si>
    <t>This is Your current GPA if you have completed EE302</t>
  </si>
  <si>
    <r>
      <t xml:space="preserve">LEVEL 3 COURSES ONLY </t>
    </r>
    <r>
      <rPr>
        <sz val="10"/>
        <rFont val="Arial"/>
        <family val="2"/>
      </rPr>
      <t>(be sure to include repeated courses as well)</t>
    </r>
  </si>
  <si>
    <r>
      <t xml:space="preserve">LEVEL 2 COURSES ONLY </t>
    </r>
    <r>
      <rPr>
        <sz val="10"/>
        <rFont val="Arial"/>
        <family val="2"/>
      </rPr>
      <t>(be sure to include repeated courses as well)</t>
    </r>
  </si>
  <si>
    <t>Your Weighted GPA (with project) :</t>
  </si>
  <si>
    <t>Project QUALITY POINTS</t>
  </si>
  <si>
    <t>GRAD LEVEL (if applicable)</t>
  </si>
  <si>
    <t>This is the corrsponding degree level</t>
  </si>
  <si>
    <r>
      <t xml:space="preserve">GRADE POINTS | Quality Hours Lev 1 </t>
    </r>
    <r>
      <rPr>
        <b/>
        <sz val="10"/>
        <rFont val="Arial"/>
        <family val="2"/>
      </rPr>
      <t>| L1 GPA</t>
    </r>
  </si>
  <si>
    <r>
      <t xml:space="preserve">GRADE POINTS | Quality Hours Lev 2 </t>
    </r>
    <r>
      <rPr>
        <b/>
        <sz val="10"/>
        <rFont val="Arial"/>
        <family val="2"/>
      </rPr>
      <t>| L2 GPA</t>
    </r>
  </si>
  <si>
    <r>
      <t xml:space="preserve">GRADE POINTS | Quality Hours Lev 3 </t>
    </r>
    <r>
      <rPr>
        <b/>
        <sz val="10"/>
        <rFont val="Arial"/>
        <family val="2"/>
      </rPr>
      <t>| L3 GPA</t>
    </r>
  </si>
  <si>
    <t>&lt; Level 1 GPA</t>
  </si>
  <si>
    <t>&lt;Level 2 GPA</t>
  </si>
  <si>
    <t>&lt; Level 3 GPA</t>
  </si>
  <si>
    <r>
      <t xml:space="preserve">LEVEL 1 COURSES BY CODE </t>
    </r>
    <r>
      <rPr>
        <sz val="10"/>
        <rFont val="Arial"/>
        <family val="2"/>
      </rPr>
      <t>(be sure to include repeated courses as well)</t>
    </r>
  </si>
  <si>
    <t>CODE</t>
  </si>
  <si>
    <t xml:space="preserve">FACULTY OF ENGINEERING  </t>
  </si>
  <si>
    <t>Weighted Average GPA Calculator Worksheet</t>
  </si>
  <si>
    <r>
      <t xml:space="preserve">Enter Level 2 Credits (NB: SEE CELL COMMENT) </t>
    </r>
    <r>
      <rPr>
        <b/>
        <sz val="10"/>
        <color indexed="18"/>
        <rFont val="Arial"/>
        <family val="2"/>
      </rPr>
      <t xml:space="preserve"> &gt; </t>
    </r>
  </si>
  <si>
    <t xml:space="preserve">Enter Level 1 Credits (NB: SEE CELL COMMENT) &gt; </t>
  </si>
  <si>
    <t xml:space="preserve">Enter Level 3 Credits  (NB: See CELL Comment!)&gt;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</si>
</sst>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1"/>
      <name val="Tahoma"/>
    </font>
    <font>
      <b/>
      <sz val="10"/>
      <color indexed="81"/>
      <name val="Tahoma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rgb="FF00206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 vertical="center" textRotation="90" wrapText="1"/>
    </xf>
    <xf numFmtId="0" fontId="0" fillId="2" borderId="1" xfId="0" applyFill="1" applyBorder="1" applyAlignment="1">
      <alignment textRotation="90"/>
    </xf>
    <xf numFmtId="0" fontId="0" fillId="3" borderId="1" xfId="0" applyFill="1" applyBorder="1" applyAlignment="1">
      <alignment textRotation="90"/>
    </xf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4" fillId="4" borderId="1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" fillId="5" borderId="5" xfId="0" applyFont="1" applyFill="1" applyBorder="1"/>
    <xf numFmtId="0" fontId="2" fillId="3" borderId="5" xfId="0" applyFont="1" applyFill="1" applyBorder="1"/>
    <xf numFmtId="0" fontId="0" fillId="4" borderId="5" xfId="0" applyFill="1" applyBorder="1"/>
    <xf numFmtId="0" fontId="3" fillId="4" borderId="5" xfId="0" applyFont="1" applyFill="1" applyBorder="1"/>
    <xf numFmtId="0" fontId="0" fillId="4" borderId="6" xfId="0" applyFill="1" applyBorder="1"/>
    <xf numFmtId="0" fontId="0" fillId="5" borderId="7" xfId="0" applyFill="1" applyBorder="1" applyAlignment="1">
      <alignment textRotation="90"/>
    </xf>
    <xf numFmtId="0" fontId="5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6" borderId="11" xfId="0" applyFill="1" applyBorder="1"/>
    <xf numFmtId="0" fontId="5" fillId="6" borderId="11" xfId="0" applyFont="1" applyFill="1" applyBorder="1" applyAlignment="1">
      <alignment horizontal="left"/>
    </xf>
    <xf numFmtId="0" fontId="0" fillId="6" borderId="12" xfId="0" applyFill="1" applyBorder="1" applyAlignment="1"/>
    <xf numFmtId="0" fontId="0" fillId="6" borderId="13" xfId="0" applyFill="1" applyBorder="1" applyAlignment="1"/>
    <xf numFmtId="0" fontId="0" fillId="6" borderId="14" xfId="0" applyFill="1" applyBorder="1" applyAlignment="1"/>
    <xf numFmtId="0" fontId="5" fillId="6" borderId="0" xfId="0" applyFont="1" applyFill="1" applyBorder="1" applyAlignment="1"/>
    <xf numFmtId="0" fontId="0" fillId="6" borderId="0" xfId="0" applyFill="1" applyBorder="1" applyAlignment="1"/>
    <xf numFmtId="0" fontId="0" fillId="6" borderId="2" xfId="0" applyFill="1" applyBorder="1" applyAlignment="1"/>
    <xf numFmtId="0" fontId="0" fillId="4" borderId="15" xfId="0" applyFill="1" applyBorder="1"/>
    <xf numFmtId="0" fontId="0" fillId="4" borderId="7" xfId="0" applyFill="1" applyBorder="1"/>
    <xf numFmtId="0" fontId="2" fillId="3" borderId="15" xfId="0" applyFont="1" applyFill="1" applyBorder="1"/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7" borderId="15" xfId="0" applyFont="1" applyFill="1" applyBorder="1"/>
    <xf numFmtId="0" fontId="0" fillId="7" borderId="1" xfId="0" applyFill="1" applyBorder="1"/>
    <xf numFmtId="0" fontId="0" fillId="7" borderId="0" xfId="0" applyFill="1" applyBorder="1"/>
    <xf numFmtId="0" fontId="5" fillId="7" borderId="5" xfId="0" applyFont="1" applyFill="1" applyBorder="1"/>
    <xf numFmtId="0" fontId="0" fillId="4" borderId="16" xfId="0" applyFill="1" applyBorder="1"/>
    <xf numFmtId="0" fontId="0" fillId="4" borderId="17" xfId="0" applyFill="1" applyBorder="1"/>
    <xf numFmtId="0" fontId="0" fillId="7" borderId="2" xfId="0" applyFill="1" applyBorder="1"/>
    <xf numFmtId="0" fontId="0" fillId="4" borderId="14" xfId="0" applyFill="1" applyBorder="1"/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7" borderId="15" xfId="0" applyFont="1" applyFill="1" applyBorder="1"/>
    <xf numFmtId="0" fontId="0" fillId="7" borderId="1" xfId="0" applyFill="1" applyBorder="1" applyAlignment="1">
      <alignment horizontal="center"/>
    </xf>
    <xf numFmtId="0" fontId="5" fillId="5" borderId="7" xfId="0" applyFont="1" applyFill="1" applyBorder="1" applyAlignment="1">
      <alignment textRotation="90"/>
    </xf>
    <xf numFmtId="0" fontId="5" fillId="2" borderId="1" xfId="0" applyFont="1" applyFill="1" applyBorder="1" applyAlignment="1">
      <alignment textRotation="90"/>
    </xf>
    <xf numFmtId="0" fontId="5" fillId="3" borderId="1" xfId="0" applyFont="1" applyFill="1" applyBorder="1" applyAlignment="1">
      <alignment textRotation="90"/>
    </xf>
    <xf numFmtId="0" fontId="5" fillId="3" borderId="5" xfId="0" applyFont="1" applyFill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5" fillId="4" borderId="5" xfId="0" applyFont="1" applyFill="1" applyBorder="1"/>
    <xf numFmtId="0" fontId="5" fillId="4" borderId="1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0" fillId="5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5" borderId="16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center"/>
    </xf>
    <xf numFmtId="0" fontId="5" fillId="4" borderId="19" xfId="0" applyFont="1" applyFill="1" applyBorder="1"/>
    <xf numFmtId="0" fontId="9" fillId="4" borderId="0" xfId="0" applyFont="1" applyFill="1" applyBorder="1"/>
    <xf numFmtId="0" fontId="5" fillId="4" borderId="2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7" borderId="21" xfId="0" applyFont="1" applyFill="1" applyBorder="1"/>
    <xf numFmtId="0" fontId="0" fillId="7" borderId="22" xfId="0" applyFill="1" applyBorder="1"/>
    <xf numFmtId="0" fontId="0" fillId="7" borderId="22" xfId="0" applyFill="1" applyBorder="1" applyAlignment="1">
      <alignment horizontal="center"/>
    </xf>
    <xf numFmtId="0" fontId="0" fillId="7" borderId="23" xfId="0" applyFill="1" applyBorder="1"/>
    <xf numFmtId="0" fontId="0" fillId="7" borderId="24" xfId="0" applyFill="1" applyBorder="1"/>
    <xf numFmtId="0" fontId="9" fillId="4" borderId="14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11" fillId="2" borderId="5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9"/>
  <sheetViews>
    <sheetView tabSelected="1" zoomScaleNormal="100" workbookViewId="0">
      <selection activeCell="C20" sqref="C20"/>
    </sheetView>
  </sheetViews>
  <sheetFormatPr defaultRowHeight="13.2" x14ac:dyDescent="0.25"/>
  <cols>
    <col min="1" max="1" width="48.44140625" customWidth="1"/>
    <col min="2" max="3" width="5.6640625" customWidth="1"/>
    <col min="4" max="15" width="4.6640625" customWidth="1"/>
    <col min="16" max="16" width="5.33203125" customWidth="1"/>
  </cols>
  <sheetData>
    <row r="1" spans="1:17" x14ac:dyDescent="0.25">
      <c r="A1" s="20"/>
      <c r="B1" s="21" t="s">
        <v>30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7" ht="13.8" thickBot="1" x14ac:dyDescent="0.3">
      <c r="A2" s="24"/>
      <c r="B2" s="25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7" ht="13.8" thickBot="1" x14ac:dyDescent="0.3">
      <c r="A3" s="17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7" s="1" customFormat="1" ht="55.95" customHeight="1" x14ac:dyDescent="0.25">
      <c r="A4" s="61" t="s">
        <v>28</v>
      </c>
      <c r="B4" s="45" t="s">
        <v>29</v>
      </c>
      <c r="C4" s="45" t="s">
        <v>29</v>
      </c>
      <c r="D4" s="45" t="s">
        <v>29</v>
      </c>
      <c r="E4" s="45" t="s">
        <v>29</v>
      </c>
      <c r="F4" s="45" t="s">
        <v>29</v>
      </c>
      <c r="G4" s="45" t="s">
        <v>29</v>
      </c>
      <c r="H4" s="45" t="s">
        <v>29</v>
      </c>
      <c r="I4" s="45" t="s">
        <v>29</v>
      </c>
      <c r="J4" s="45" t="s">
        <v>29</v>
      </c>
      <c r="K4" s="45" t="s">
        <v>29</v>
      </c>
      <c r="L4" s="16"/>
      <c r="M4" s="16"/>
      <c r="N4" s="16"/>
      <c r="O4" s="16"/>
      <c r="P4" s="16"/>
      <c r="Q4" s="2"/>
    </row>
    <row r="5" spans="1:17" x14ac:dyDescent="0.25">
      <c r="A5" s="11" t="s">
        <v>33</v>
      </c>
      <c r="B5" s="57">
        <v>3</v>
      </c>
      <c r="C5" s="57">
        <v>3</v>
      </c>
      <c r="D5" s="57">
        <v>2</v>
      </c>
      <c r="E5" s="57">
        <v>4</v>
      </c>
      <c r="F5" s="57">
        <v>2</v>
      </c>
      <c r="G5" s="57">
        <v>3</v>
      </c>
      <c r="H5" s="57">
        <v>3</v>
      </c>
      <c r="I5" s="57">
        <v>3</v>
      </c>
      <c r="J5" s="57">
        <v>3</v>
      </c>
      <c r="K5" s="57">
        <v>4</v>
      </c>
      <c r="L5" s="57">
        <v>0</v>
      </c>
      <c r="M5" s="57">
        <v>0</v>
      </c>
      <c r="N5" s="57">
        <v>2</v>
      </c>
      <c r="O5" s="57">
        <v>0</v>
      </c>
      <c r="P5" s="57">
        <v>0</v>
      </c>
    </row>
    <row r="6" spans="1:17" x14ac:dyDescent="0.25">
      <c r="A6" s="11" t="s">
        <v>0</v>
      </c>
      <c r="B6" s="62">
        <v>40</v>
      </c>
      <c r="C6" s="62">
        <v>40</v>
      </c>
      <c r="D6" s="62">
        <v>35</v>
      </c>
      <c r="E6" s="62">
        <v>40</v>
      </c>
      <c r="F6" s="62">
        <v>40</v>
      </c>
      <c r="G6" s="62">
        <v>40</v>
      </c>
      <c r="H6" s="62">
        <v>40</v>
      </c>
      <c r="I6" s="62">
        <v>40</v>
      </c>
      <c r="J6" s="62">
        <v>40</v>
      </c>
      <c r="K6" s="62">
        <v>40</v>
      </c>
      <c r="L6" s="62">
        <v>40</v>
      </c>
      <c r="M6" s="62">
        <v>40</v>
      </c>
      <c r="N6" s="62">
        <v>40</v>
      </c>
      <c r="O6" s="62">
        <v>40</v>
      </c>
      <c r="P6" s="62">
        <v>40</v>
      </c>
    </row>
    <row r="7" spans="1:17" x14ac:dyDescent="0.25">
      <c r="A7" s="11" t="s">
        <v>9</v>
      </c>
      <c r="B7" s="41" t="str">
        <f>LOOKUP(B6,{0,40,45,50,55,60,65,70,75,80,90},{"F3","F2","F1","C","C+","B-","B","B+","A-","A","A+"})</f>
        <v>F2</v>
      </c>
      <c r="C7" s="41" t="str">
        <f>LOOKUP(C6,{0,40,45,50,55,60,65,70,75,80,90},{"F3","F2","F1","C","C+","B-","B","B+","A-","A","A+"})</f>
        <v>F2</v>
      </c>
      <c r="D7" s="41" t="str">
        <f>LOOKUP(D6,{0,40,45,50,55,60,65,70,75,80,90},{"F3","F2","F1","C","C+","B-","B","B+","A-","A","A+"})</f>
        <v>F3</v>
      </c>
      <c r="E7" s="41" t="str">
        <f>LOOKUP(E6,{0,40,45,50,55,60,65,70,75,80,90},{"F3","F2","F1","C","C+","B-","B","B+","A-","A","A+"})</f>
        <v>F2</v>
      </c>
      <c r="F7" s="41" t="str">
        <f>LOOKUP(F6,{0,40,45,50,55,60,65,70,75,80,90},{"F3","F2","F1","C","C+","B-","B","B+","A-","A","A+"})</f>
        <v>F2</v>
      </c>
      <c r="G7" s="41" t="str">
        <f>LOOKUP(G6,{0,40,45,50,55,60,65,70,75,80,90},{"F3","F2","F1","C","C+","B-","B","B+","A-","A","A+"})</f>
        <v>F2</v>
      </c>
      <c r="H7" s="41" t="str">
        <f>LOOKUP(H6,{0,40,45,50,55,60,65,70,75,80,90},{"F3","F2","F1","C","C+","B-","B","B+","A-","A","A+"})</f>
        <v>F2</v>
      </c>
      <c r="I7" s="41" t="str">
        <f>LOOKUP(I6,{0,40,45,50,55,60,65,70,75,80,90},{"F3","F2","F1","C","C+","B-","B","B+","A-","A","A+"})</f>
        <v>F2</v>
      </c>
      <c r="J7" s="41" t="str">
        <f>LOOKUP(J6,{0,40,45,50,55,60,65,70,75,80,90},{"F3","F2","F1","C","C+","B-","B","B+","A-","A","A+"})</f>
        <v>F2</v>
      </c>
      <c r="K7" s="41" t="str">
        <f>LOOKUP(K6,{0,40,45,50,55,60,65,70,75,80,90},{"F3","F2","F1","C","C+","B-","B","B+","A-","A","A+"})</f>
        <v>F2</v>
      </c>
      <c r="L7" s="41" t="str">
        <f>LOOKUP(L6,{0,40,45,50,55,60,65,70,75,80,90},{"F3","F2","F1","C","C+","B-","B","B+","A-","A","A+"})</f>
        <v>F2</v>
      </c>
      <c r="M7" s="41" t="str">
        <f>LOOKUP(M6,{0,40,45,50,55,60,65,70,75,80,90},{"F3","F2","F1","C","C+","B-","B","B+","A-","A","A+"})</f>
        <v>F2</v>
      </c>
      <c r="N7" s="41" t="str">
        <f>LOOKUP(N6,{0,40,45,50,55,60,65,70,75,80,90},{"F3","F2","F1","C","C+","B-","B","B+","A-","A","A+"})</f>
        <v>F2</v>
      </c>
      <c r="O7" s="41" t="str">
        <f>LOOKUP(O6,{0,40,45,50,55,60,65,70,75,80,90},{"F3","F2","F1","C","C+","B-","B","B+","A-","A","A+"})</f>
        <v>F2</v>
      </c>
      <c r="P7" s="41" t="str">
        <f>LOOKUP(P6,{0,40,45,50,55,60,65,70,75,80,90},{"F3","F2","F1","C","C+","B-","B","B+","A-","A","A+"})</f>
        <v>F2</v>
      </c>
    </row>
    <row r="8" spans="1:17" x14ac:dyDescent="0.25">
      <c r="A8" s="11" t="s">
        <v>10</v>
      </c>
      <c r="B8" s="41">
        <f>LOOKUP(B6,{0,40,43,47,50,53,57,60,63,67,70,80},{0,1,1.3,1.7,2,2.3,2.7,3,3.3,3.7,4,4.3})</f>
        <v>1</v>
      </c>
      <c r="C8" s="41">
        <f>LOOKUP(C6,{0,40,43,47,50,53,57,60,63,67,70,80},{0,1,1.3,1.7,2,2.3,2.7,3,3.3,3.7,4,4.3})</f>
        <v>1</v>
      </c>
      <c r="D8" s="41">
        <f>LOOKUP(D6,{0,40,43,47,50,53,57,60,63,67,70,80},{0,1,1.3,1.7,2,2.3,2.7,3,3.3,3.7,4,4.3})</f>
        <v>0</v>
      </c>
      <c r="E8" s="41">
        <f>LOOKUP(E6,{0,40,43,47,50,53,57,60,63,67,70,80},{0,1,1.3,1.7,2,2.3,2.7,3,3.3,3.7,4,4.3})</f>
        <v>1</v>
      </c>
      <c r="F8" s="41">
        <f>LOOKUP(F6,{0,40,43,47,50,53,57,60,63,67,70,80},{0,1,1.3,1.7,2,2.3,2.7,3,3.3,3.7,4,4.3})</f>
        <v>1</v>
      </c>
      <c r="G8" s="41">
        <f>LOOKUP(G6,{0,40,43,47,50,53,57,60,63,67,70,80},{0,1,1.3,1.7,2,2.3,2.7,3,3.3,3.7,4,4.3})</f>
        <v>1</v>
      </c>
      <c r="H8" s="41">
        <f>LOOKUP(H6,{0,40,43,47,50,53,57,60,63,67,70,80},{0,1,1.3,1.7,2,2.3,2.7,3,3.3,3.7,4,4.3})</f>
        <v>1</v>
      </c>
      <c r="I8" s="41">
        <f>LOOKUP(I6,{0,40,43,47,50,53,57,60,63,67,70,80},{0,1,1.3,1.7,2,2.3,2.7,3,3.3,3.7,4,4.3})</f>
        <v>1</v>
      </c>
      <c r="J8" s="41">
        <f>LOOKUP(J6,{0,40,43,47,50,53,57,60,63,67,70,80},{0,1,1.3,1.7,2,2.3,2.7,3,3.3,3.7,4,4.3})</f>
        <v>1</v>
      </c>
      <c r="K8" s="41">
        <f>LOOKUP(K6,{0,40,43,47,50,53,57,60,63,67,70,80},{0,1,1.3,1.7,2,2.3,2.7,3,3.3,3.7,4,4.3})</f>
        <v>1</v>
      </c>
      <c r="L8" s="41">
        <f>LOOKUP(L6,{0,40,43,47,50,53,57,60,63,67,70,80},{0,1,1.3,1.7,2,2.3,2.7,3,3.3,3.7,4,4.3})</f>
        <v>1</v>
      </c>
      <c r="M8" s="41">
        <f>LOOKUP(M6,{0,40,43,47,50,53,57,60,63,67,70,80},{0,1,1.3,1.7,2,2.3,2.7,3,3.3,3.7,4,4.3})</f>
        <v>1</v>
      </c>
      <c r="N8" s="41">
        <f>LOOKUP(N6,{0,40,43,47,50,53,57,60,63,67,70,80},{0,1,1.3,1.7,2,2.3,2.7,3,3.3,3.7,4,4.3})</f>
        <v>1</v>
      </c>
      <c r="O8" s="41">
        <f>LOOKUP(O6,{0,40,43,47,50,53,57,60,63,67,70,80},{0,1,1.3,1.7,2,2.3,2.7,3,3.3,3.7,4,4.3})</f>
        <v>1</v>
      </c>
      <c r="P8" s="41">
        <f>LOOKUP(P6,{0,40,43,47,50,53,57,60,63,67,70,80},{0,1,1.3,1.7,2,2.3,2.7,3,3.3,3.7,4,4.3})</f>
        <v>1</v>
      </c>
    </row>
    <row r="9" spans="1:17" s="1" customFormat="1" ht="57" customHeight="1" x14ac:dyDescent="0.25">
      <c r="A9" s="32" t="s">
        <v>17</v>
      </c>
      <c r="B9" s="46" t="s">
        <v>29</v>
      </c>
      <c r="C9" s="46" t="s">
        <v>29</v>
      </c>
      <c r="D9" s="46" t="s">
        <v>29</v>
      </c>
      <c r="E9" s="46" t="s">
        <v>29</v>
      </c>
      <c r="F9" s="46" t="s">
        <v>29</v>
      </c>
      <c r="G9" s="46" t="s">
        <v>29</v>
      </c>
      <c r="H9" s="46" t="s">
        <v>29</v>
      </c>
      <c r="I9" s="46" t="s">
        <v>29</v>
      </c>
      <c r="J9" s="46" t="s">
        <v>29</v>
      </c>
      <c r="K9" s="46" t="s">
        <v>29</v>
      </c>
      <c r="L9" s="3"/>
      <c r="M9" s="3"/>
      <c r="N9" s="3"/>
      <c r="O9" s="3"/>
      <c r="P9" s="3"/>
      <c r="Q9" s="2"/>
    </row>
    <row r="10" spans="1:17" x14ac:dyDescent="0.25">
      <c r="A10" s="76" t="s">
        <v>32</v>
      </c>
      <c r="B10" s="58">
        <v>3</v>
      </c>
      <c r="C10" s="58">
        <v>3</v>
      </c>
      <c r="D10" s="58">
        <v>3</v>
      </c>
      <c r="E10" s="58">
        <v>3</v>
      </c>
      <c r="F10" s="58">
        <v>3</v>
      </c>
      <c r="G10" s="58">
        <v>3</v>
      </c>
      <c r="H10" s="58">
        <v>3</v>
      </c>
      <c r="I10" s="58">
        <v>3</v>
      </c>
      <c r="J10" s="58">
        <v>3</v>
      </c>
      <c r="K10" s="58">
        <v>3</v>
      </c>
      <c r="L10" s="58">
        <v>3</v>
      </c>
      <c r="M10" s="58">
        <v>0</v>
      </c>
      <c r="N10" s="58">
        <v>0</v>
      </c>
      <c r="O10" s="58">
        <v>0</v>
      </c>
      <c r="P10" s="58">
        <v>0</v>
      </c>
    </row>
    <row r="11" spans="1:17" x14ac:dyDescent="0.25">
      <c r="A11" s="76" t="s">
        <v>0</v>
      </c>
      <c r="B11" s="74">
        <v>40</v>
      </c>
      <c r="C11" s="74">
        <v>40</v>
      </c>
      <c r="D11" s="74">
        <v>40</v>
      </c>
      <c r="E11" s="74">
        <v>30</v>
      </c>
      <c r="F11" s="74">
        <v>40</v>
      </c>
      <c r="G11" s="74">
        <v>40</v>
      </c>
      <c r="H11" s="74">
        <v>40</v>
      </c>
      <c r="I11" s="74">
        <v>40</v>
      </c>
      <c r="J11" s="74">
        <v>40</v>
      </c>
      <c r="K11" s="74">
        <v>40</v>
      </c>
      <c r="L11" s="74">
        <v>40</v>
      </c>
      <c r="M11" s="74">
        <v>40</v>
      </c>
      <c r="N11" s="74">
        <v>40</v>
      </c>
      <c r="O11" s="74">
        <v>40</v>
      </c>
      <c r="P11" s="74">
        <v>40</v>
      </c>
    </row>
    <row r="12" spans="1:17" x14ac:dyDescent="0.25">
      <c r="A12" s="76" t="s">
        <v>9</v>
      </c>
      <c r="B12" s="42" t="str">
        <f>LOOKUP(B11,{0,40,45,50,55,60,65,70,75,80,90},{"F3","F2","F1","C","C+","B-","B","B+","A-","A","A+"})</f>
        <v>F2</v>
      </c>
      <c r="C12" s="42" t="str">
        <f>LOOKUP(C11,{0,40,45,50,55,60,65,70,75,80,90},{"F3","F2","F1","C","C+","B-","B","B+","A-","A","A+"})</f>
        <v>F2</v>
      </c>
      <c r="D12" s="42" t="str">
        <f>LOOKUP(D11,{0,40,45,50,55,60,65,70,75,80,90},{"F3","F2","F1","C","C+","B-","B","B+","A-","A","A+"})</f>
        <v>F2</v>
      </c>
      <c r="E12" s="42" t="str">
        <f>LOOKUP(E11,{0,40,45,50,55,60,65,70,75,80,90},{"F3","F2","F1","C","C+","B-","B","B+","A-","A","A+"})</f>
        <v>F3</v>
      </c>
      <c r="F12" s="42" t="str">
        <f>LOOKUP(F11,{0,40,45,50,55,60,65,70,75,80,90},{"F3","F2","F1","C","C+","B-","B","B+","A-","A","A+"})</f>
        <v>F2</v>
      </c>
      <c r="G12" s="42" t="str">
        <f>LOOKUP(G11,{0,40,45,50,55,60,65,70,75,80,90},{"F3","F2","F1","C","C+","B-","B","B+","A-","A","A+"})</f>
        <v>F2</v>
      </c>
      <c r="H12" s="42" t="str">
        <f>LOOKUP(H11,{0,40,45,50,55,60,65,70,75,80,90},{"F3","F2","F1","C","C+","B-","B","B+","A-","A","A+"})</f>
        <v>F2</v>
      </c>
      <c r="I12" s="42" t="str">
        <f>LOOKUP(I11,{0,40,45,50,55,60,65,70,75,80,90},{"F3","F2","F1","C","C+","B-","B","B+","A-","A","A+"})</f>
        <v>F2</v>
      </c>
      <c r="J12" s="42" t="str">
        <f>LOOKUP(J11,{0,40,45,50,55,60,65,70,75,80,90},{"F3","F2","F1","C","C+","B-","B","B+","A-","A","A+"})</f>
        <v>F2</v>
      </c>
      <c r="K12" s="42" t="str">
        <f>LOOKUP(K11,{0,40,45,50,55,60,65,70,75,80,90},{"F3","F2","F1","C","C+","B-","B","B+","A-","A","A+"})</f>
        <v>F2</v>
      </c>
      <c r="L12" s="42" t="str">
        <f>LOOKUP(L11,{0,40,45,50,55,60,65,70,75,80,90},{"F3","F2","F1","C","C+","B-","B","B+","A-","A","A+"})</f>
        <v>F2</v>
      </c>
      <c r="M12" s="42" t="str">
        <f>LOOKUP(M11,{0,40,45,50,55,60,65,70,75,80,90},{"F3","F2","F1","C","C+","B-","B","B+","A-","A","A+"})</f>
        <v>F2</v>
      </c>
      <c r="N12" s="42" t="str">
        <f>LOOKUP(N11,{0,40,45,50,55,60,65,70,75,80,90},{"F3","F2","F1","C","C+","B-","B","B+","A-","A","A+"})</f>
        <v>F2</v>
      </c>
      <c r="O12" s="42" t="str">
        <f>LOOKUP(O11,{0,40,45,50,55,60,65,70,75,80,90},{"F3","F2","F1","C","C+","B-","B","B+","A-","A","A+"})</f>
        <v>F2</v>
      </c>
      <c r="P12" s="42" t="str">
        <f>LOOKUP(P11,{0,40,45,50,55,60,65,70,75,80,90},{"F3","F2","F1","C","C+","B-","B","B+","A-","A","A+"})</f>
        <v>F2</v>
      </c>
    </row>
    <row r="13" spans="1:17" x14ac:dyDescent="0.25">
      <c r="A13" s="76" t="s">
        <v>10</v>
      </c>
      <c r="B13" s="42">
        <f>LOOKUP(B11,{0,40,43,47,50,53,57,60,63,67,70,80},{0,1,1.3,1.7,2,2.3,2.7,3,3.3,3.7,4,4.3})</f>
        <v>1</v>
      </c>
      <c r="C13" s="42">
        <f>LOOKUP(C11,{0,40,43,47,50,53,57,60,63,67,70,80},{0,1,1.3,1.7,2,2.3,2.7,3,3.3,3.7,4,4.3})</f>
        <v>1</v>
      </c>
      <c r="D13" s="42">
        <f>LOOKUP(D11,{0,40,43,47,50,53,57,60,63,67,70,80},{0,1,1.3,1.7,2,2.3,2.7,3,3.3,3.7,4,4.3})</f>
        <v>1</v>
      </c>
      <c r="E13" s="42">
        <f>LOOKUP(E11,{0,40,43,47,50,53,57,60,63,67,70,80},{0,1,1.3,1.7,2,2.3,2.7,3,3.3,3.7,4,4.3})</f>
        <v>0</v>
      </c>
      <c r="F13" s="42">
        <f>LOOKUP(F11,{0,40,43,47,50,53,57,60,63,67,70,80},{0,1,1.3,1.7,2,2.3,2.7,3,3.3,3.7,4,4.3})</f>
        <v>1</v>
      </c>
      <c r="G13" s="42">
        <f>LOOKUP(G11,{0,40,43,47,50,53,57,60,63,67,70,80},{0,1,1.3,1.7,2,2.3,2.7,3,3.3,3.7,4,4.3})</f>
        <v>1</v>
      </c>
      <c r="H13" s="42">
        <f>LOOKUP(H11,{0,40,43,47,50,53,57,60,63,67,70,80},{0,1,1.3,1.7,2,2.3,2.7,3,3.3,3.7,4,4.3})</f>
        <v>1</v>
      </c>
      <c r="I13" s="42">
        <f>LOOKUP(I11,{0,40,43,47,50,53,57,60,63,67,70,80},{0,1,1.3,1.7,2,2.3,2.7,3,3.3,3.7,4,4.3})</f>
        <v>1</v>
      </c>
      <c r="J13" s="42">
        <f>LOOKUP(J11,{0,40,43,47,50,53,57,60,63,67,70,80},{0,1,1.3,1.7,2,2.3,2.7,3,3.3,3.7,4,4.3})</f>
        <v>1</v>
      </c>
      <c r="K13" s="42">
        <f>LOOKUP(K11,{0,40,43,47,50,53,57,60,63,67,70,80},{0,1,1.3,1.7,2,2.3,2.7,3,3.3,3.7,4,4.3})</f>
        <v>1</v>
      </c>
      <c r="L13" s="42">
        <f>LOOKUP(L11,{0,40,43,47,50,53,57,60,63,67,70,80},{0,1,1.3,1.7,2,2.3,2.7,3,3.3,3.7,4,4.3})</f>
        <v>1</v>
      </c>
      <c r="M13" s="42">
        <f>LOOKUP(M11,{0,40,43,47,50,53,57,60,63,67,70,80},{0,1,1.3,1.7,2,2.3,2.7,3,3.3,3.7,4,4.3})</f>
        <v>1</v>
      </c>
      <c r="N13" s="42">
        <f>LOOKUP(N11,{0,40,43,47,50,53,57,60,63,67,70,80},{0,1,1.3,1.7,2,2.3,2.7,3,3.3,3.7,4,4.3})</f>
        <v>1</v>
      </c>
      <c r="O13" s="42">
        <f>LOOKUP(O11,{0,40,43,47,50,53,57,60,63,67,70,80},{0,1,1.3,1.7,2,2.3,2.7,3,3.3,3.7,4,4.3})</f>
        <v>1</v>
      </c>
      <c r="P13" s="42">
        <f>LOOKUP(P11,{0,40,43,47,50,53,57,60,63,67,70,80},{0,1,1.3,1.7,2,2.3,2.7,3,3.3,3.7,4,4.3})</f>
        <v>1</v>
      </c>
    </row>
    <row r="14" spans="1:17" s="1" customFormat="1" ht="51.6" customHeight="1" x14ac:dyDescent="0.25">
      <c r="A14" s="48" t="s">
        <v>16</v>
      </c>
      <c r="B14" s="47" t="s">
        <v>29</v>
      </c>
      <c r="C14" s="47" t="s">
        <v>29</v>
      </c>
      <c r="D14" s="47" t="s">
        <v>29</v>
      </c>
      <c r="E14" s="47" t="s">
        <v>29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  <c r="N14" s="4" t="s">
        <v>1</v>
      </c>
      <c r="O14" s="4" t="s">
        <v>1</v>
      </c>
      <c r="P14" s="4" t="s">
        <v>1</v>
      </c>
      <c r="Q14" s="2"/>
    </row>
    <row r="15" spans="1:17" x14ac:dyDescent="0.25">
      <c r="A15" s="12" t="s">
        <v>34</v>
      </c>
      <c r="B15" s="59">
        <v>3</v>
      </c>
      <c r="C15" s="59">
        <v>4</v>
      </c>
      <c r="D15" s="59">
        <v>3</v>
      </c>
      <c r="E15" s="59">
        <v>3</v>
      </c>
      <c r="F15" s="59">
        <v>3</v>
      </c>
      <c r="G15" s="59">
        <v>3</v>
      </c>
      <c r="H15" s="59">
        <v>3</v>
      </c>
      <c r="I15" s="59">
        <v>3</v>
      </c>
      <c r="J15" s="59">
        <v>3</v>
      </c>
      <c r="K15" s="59">
        <v>3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1:17" x14ac:dyDescent="0.25">
      <c r="A16" s="12" t="s">
        <v>0</v>
      </c>
      <c r="B16" s="62">
        <v>40</v>
      </c>
      <c r="C16" s="62">
        <v>40</v>
      </c>
      <c r="D16" s="62">
        <v>40</v>
      </c>
      <c r="E16" s="62">
        <v>40</v>
      </c>
      <c r="F16" s="62">
        <v>40</v>
      </c>
      <c r="G16" s="62">
        <v>40</v>
      </c>
      <c r="H16" s="62">
        <v>40</v>
      </c>
      <c r="I16" s="62">
        <v>40</v>
      </c>
      <c r="J16" s="62">
        <v>40</v>
      </c>
      <c r="K16" s="62">
        <v>40</v>
      </c>
      <c r="L16" s="62">
        <v>40</v>
      </c>
      <c r="M16" s="62">
        <v>40</v>
      </c>
      <c r="N16" s="62">
        <v>40</v>
      </c>
      <c r="O16" s="62">
        <v>40</v>
      </c>
      <c r="P16" s="62">
        <v>40</v>
      </c>
    </row>
    <row r="17" spans="1:16" x14ac:dyDescent="0.25">
      <c r="A17" s="30" t="s">
        <v>9</v>
      </c>
      <c r="B17" s="75" t="str">
        <f>LOOKUP(B16,{0,40,45,50,55,60,65,70,75,80,90},{"F3","F2","F1","C","C+","B-","B","B+","A-","A","A+"})</f>
        <v>F2</v>
      </c>
      <c r="C17" s="75" t="str">
        <f>LOOKUP(C16,{0,40,45,50,55,60,65,70,75,80,90},{"F3","F2","F1","C","C+","B-","B","B+","A-","A","A+"})</f>
        <v>F2</v>
      </c>
      <c r="D17" s="75" t="str">
        <f>LOOKUP(D16,{0,40,45,50,55,60,65,70,75,80,90},{"F3","F2","F1","C","C+","B-","B","B+","A-","A","A+"})</f>
        <v>F2</v>
      </c>
      <c r="E17" s="75" t="str">
        <f>LOOKUP(E16,{0,40,45,50,55,60,65,70,75,80,90},{"F3","F2","F1","C","C+","B-","B","B+","A-","A","A+"})</f>
        <v>F2</v>
      </c>
      <c r="F17" s="75" t="str">
        <f>LOOKUP(F16,{0,40,45,50,55,60,65,70,75,80,90},{"F3","F2","F1","C","C+","B-","B","B+","A-","A","A+"})</f>
        <v>F2</v>
      </c>
      <c r="G17" s="75" t="str">
        <f>LOOKUP(G16,{0,40,45,50,55,60,65,70,75,80,90},{"F3","F2","F1","C","C+","B-","B","B+","A-","A","A+"})</f>
        <v>F2</v>
      </c>
      <c r="H17" s="75" t="str">
        <f>LOOKUP(H16,{0,40,45,50,55,60,65,70,75,80,90},{"F3","F2","F1","C","C+","B-","B","B+","A-","A","A+"})</f>
        <v>F2</v>
      </c>
      <c r="I17" s="75" t="str">
        <f>LOOKUP(I16,{0,40,45,50,55,60,65,70,75,80,90},{"F3","F2","F1","C","C+","B-","B","B+","A-","A","A+"})</f>
        <v>F2</v>
      </c>
      <c r="J17" s="75" t="str">
        <f>LOOKUP(J16,{0,40,45,50,55,60,65,70,75,80,90},{"F3","F2","F1","C","C+","B-","B","B+","A-","A","A+"})</f>
        <v>F2</v>
      </c>
      <c r="K17" s="75" t="str">
        <f>LOOKUP(K16,{0,40,45,50,55,60,65,70,75,80,90},{"F3","F2","F1","C","C+","B-","B","B+","A-","A","A+"})</f>
        <v>F2</v>
      </c>
      <c r="L17" s="75" t="str">
        <f>LOOKUP(L16,{0,40,45,50,55,60,65,70,75,80,90},{"F3","F2","F1","C","C+","B-","B","B+","A-","A","A+"})</f>
        <v>F2</v>
      </c>
      <c r="M17" s="75" t="str">
        <f>LOOKUP(M16,{0,40,45,50,55,60,65,70,75,80,90},{"F3","F2","F1","C","C+","B-","B","B+","A-","A","A+"})</f>
        <v>F2</v>
      </c>
      <c r="N17" s="75" t="str">
        <f>LOOKUP(N16,{0,40,45,50,55,60,65,70,75,80,90},{"F3","F2","F1","C","C+","B-","B","B+","A-","A","A+"})</f>
        <v>F2</v>
      </c>
      <c r="O17" s="75" t="str">
        <f>LOOKUP(O16,{0,40,45,50,55,60,65,70,75,80,90},{"F3","F2","F1","C","C+","B-","B","B+","A-","A","A+"})</f>
        <v>F2</v>
      </c>
      <c r="P17" s="75" t="str">
        <f>LOOKUP(P16,{0,40,45,50,55,60,65,70,75,80,90},{"F3","F2","F1","C","C+","B-","B","B+","A-","A","A+"})</f>
        <v>F2</v>
      </c>
    </row>
    <row r="18" spans="1:16" x14ac:dyDescent="0.25">
      <c r="A18" s="30" t="s">
        <v>10</v>
      </c>
      <c r="B18" s="75">
        <f>LOOKUP(B16,{0,40,43,47,50,53,57,60,63,67,70,80},{0,1,1.3,1.7,2,2.3,2.7,3,3.3,3.7,4,4.3})</f>
        <v>1</v>
      </c>
      <c r="C18" s="75">
        <f>LOOKUP(C16,{0,40,43,47,50,53,57,60,63,67,70,80},{0,1,1.3,1.7,2,2.3,2.7,3,3.3,3.7,4,4.3})</f>
        <v>1</v>
      </c>
      <c r="D18" s="75">
        <f>LOOKUP(D16,{0,40,43,47,50,53,57,60,63,67,70,80},{0,1,1.3,1.7,2,2.3,2.7,3,3.3,3.7,4,4.3})</f>
        <v>1</v>
      </c>
      <c r="E18" s="75">
        <f>LOOKUP(E16,{0,40,43,47,50,53,57,60,63,67,70,80},{0,1,1.3,1.7,2,2.3,2.7,3,3.3,3.7,4,4.3})</f>
        <v>1</v>
      </c>
      <c r="F18" s="75">
        <f>LOOKUP(F16,{0,40,43,47,50,53,57,60,63,67,70,80},{0,1,1.3,1.7,2,2.3,2.7,3,3.3,3.7,4,4.3})</f>
        <v>1</v>
      </c>
      <c r="G18" s="75">
        <f>LOOKUP(G16,{0,40,43,47,50,53,57,60,63,67,70,80},{0,1,1.3,1.7,2,2.3,2.7,3,3.3,3.7,4,4.3})</f>
        <v>1</v>
      </c>
      <c r="H18" s="75">
        <f>LOOKUP(H16,{0,40,43,47,50,53,57,60,63,67,70,80},{0,1,1.3,1.7,2,2.3,2.7,3,3.3,3.7,4,4.3})</f>
        <v>1</v>
      </c>
      <c r="I18" s="75">
        <f>LOOKUP(I16,{0,40,43,47,50,53,57,60,63,67,70,80},{0,1,1.3,1.7,2,2.3,2.7,3,3.3,3.7,4,4.3})</f>
        <v>1</v>
      </c>
      <c r="J18" s="75">
        <f>LOOKUP(J16,{0,40,43,47,50,53,57,60,63,67,70,80},{0,1,1.3,1.7,2,2.3,2.7,3,3.3,3.7,4,4.3})</f>
        <v>1</v>
      </c>
      <c r="K18" s="75">
        <f>LOOKUP(K16,{0,40,43,47,50,53,57,60,63,67,70,80},{0,1,1.3,1.7,2,2.3,2.7,3,3.3,3.7,4,4.3})</f>
        <v>1</v>
      </c>
      <c r="L18" s="75">
        <f>LOOKUP(L16,{0,40,43,47,50,53,57,60,63,67,70,80},{0,1,1.3,1.7,2,2.3,2.7,3,3.3,3.7,4,4.3})</f>
        <v>1</v>
      </c>
      <c r="M18" s="75">
        <f>LOOKUP(M16,{0,40,43,47,50,53,57,60,63,67,70,80},{0,1,1.3,1.7,2,2.3,2.7,3,3.3,3.7,4,4.3})</f>
        <v>1</v>
      </c>
      <c r="N18" s="75">
        <f>LOOKUP(N16,{0,40,43,47,50,53,57,60,63,67,70,80},{0,1,1.3,1.7,2,2.3,2.7,3,3.3,3.7,4,4.3})</f>
        <v>1</v>
      </c>
      <c r="O18" s="75">
        <f>LOOKUP(O16,{0,40,43,47,50,53,57,60,63,67,70,80},{0,1,1.3,1.7,2,2.3,2.7,3,3.3,3.7,4,4.3})</f>
        <v>1</v>
      </c>
      <c r="P18" s="75">
        <f>LOOKUP(P16,{0,40,43,47,50,53,57,60,63,67,70,80},{0,1,1.3,1.7,2,2.3,2.7,3,3.3,3.7,4,4.3})</f>
        <v>1</v>
      </c>
    </row>
    <row r="19" spans="1:16" x14ac:dyDescent="0.25">
      <c r="A19" s="33"/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9"/>
    </row>
    <row r="20" spans="1:16" x14ac:dyDescent="0.25">
      <c r="A20" s="36" t="s">
        <v>2</v>
      </c>
      <c r="B20" s="34"/>
      <c r="C20" s="60">
        <v>40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9"/>
    </row>
    <row r="21" spans="1:16" x14ac:dyDescent="0.25">
      <c r="A21" s="43" t="s">
        <v>9</v>
      </c>
      <c r="B21" s="34"/>
      <c r="C21" s="44" t="str">
        <f>LOOKUP(C20,{0,40,45,50,55,60,65,70,75,80,90},{"F3","F2","F1","C","C+","B-","B","B+","A-","A","A+"})</f>
        <v>F2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9"/>
    </row>
    <row r="22" spans="1:16" ht="13.8" thickBot="1" x14ac:dyDescent="0.3">
      <c r="A22" s="68" t="s">
        <v>19</v>
      </c>
      <c r="B22" s="69"/>
      <c r="C22" s="70">
        <f>LOOKUP(C20,{0,40,43,47,50,53,57,60,63,67,70,80},{0,1,1.3,1.7,2,2.3,2.7,3,3.3,3.7,4,4.3})</f>
        <v>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</row>
    <row r="23" spans="1:16" ht="13.8" thickTop="1" x14ac:dyDescent="0.25">
      <c r="A23" s="73" t="s">
        <v>4</v>
      </c>
      <c r="B23" s="66"/>
      <c r="C23" s="67"/>
      <c r="D23" s="6"/>
      <c r="E23" s="65" t="s">
        <v>7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x14ac:dyDescent="0.25">
      <c r="A24" s="28" t="s">
        <v>11</v>
      </c>
      <c r="B24" s="38"/>
      <c r="C24" s="49">
        <f>SUM(B5:P5)</f>
        <v>32</v>
      </c>
      <c r="D24" s="6"/>
      <c r="E24" s="65" t="s">
        <v>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x14ac:dyDescent="0.25">
      <c r="A25" s="37" t="s">
        <v>22</v>
      </c>
      <c r="B25" s="29">
        <f>SUMPRODUCT(B5:P5,B8:P8)</f>
        <v>30</v>
      </c>
      <c r="C25" s="50">
        <f>SUM(B5:O5)</f>
        <v>32</v>
      </c>
      <c r="D25" s="31">
        <f>B25/C25</f>
        <v>0.9375</v>
      </c>
      <c r="E25" s="6" t="s">
        <v>25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x14ac:dyDescent="0.25">
      <c r="A26" s="13"/>
      <c r="B26" s="5"/>
      <c r="C26" s="51"/>
      <c r="D26" s="5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x14ac:dyDescent="0.25">
      <c r="A27" s="28" t="s">
        <v>5</v>
      </c>
      <c r="B27" s="38"/>
      <c r="C27" s="50">
        <f>SUM(B10:M10)</f>
        <v>33</v>
      </c>
      <c r="D27" s="5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 x14ac:dyDescent="0.25">
      <c r="A28" s="37" t="s">
        <v>23</v>
      </c>
      <c r="B28" s="5">
        <f>SUMPRODUCT(B10:P10,B13:P13)</f>
        <v>30</v>
      </c>
      <c r="C28" s="51">
        <f>SUM(B10:P10)</f>
        <v>33</v>
      </c>
      <c r="D28" s="31">
        <f>B28/C28</f>
        <v>0.90909090909090906</v>
      </c>
      <c r="E28" s="6" t="s">
        <v>26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x14ac:dyDescent="0.25">
      <c r="A29" s="13"/>
      <c r="B29" s="5"/>
      <c r="C29" s="51"/>
      <c r="D29" s="52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x14ac:dyDescent="0.25">
      <c r="A30" s="28" t="s">
        <v>6</v>
      </c>
      <c r="B30" s="38"/>
      <c r="C30" s="50">
        <f>SUM(B15:P15)</f>
        <v>31</v>
      </c>
      <c r="D30" s="5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x14ac:dyDescent="0.25">
      <c r="A31" s="37" t="s">
        <v>24</v>
      </c>
      <c r="B31" s="5">
        <f>SUMPRODUCT(B15:P15,B18:P18)</f>
        <v>31</v>
      </c>
      <c r="C31" s="51">
        <f>SUM(B15:P15)</f>
        <v>31</v>
      </c>
      <c r="D31" s="31">
        <f>B31/C31</f>
        <v>1</v>
      </c>
      <c r="E31" s="6" t="s">
        <v>27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1:16" x14ac:dyDescent="0.25">
      <c r="A32" s="40"/>
      <c r="B32" s="6"/>
      <c r="C32" s="5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1:16" x14ac:dyDescent="0.25">
      <c r="A33" s="54" t="s">
        <v>12</v>
      </c>
      <c r="B33" s="55"/>
      <c r="C33" s="56">
        <f>SUM(B25,3*B28,6*B31)/SUM(C25,3*C28,6*C31)</f>
        <v>0.96529968454258674</v>
      </c>
      <c r="D33" s="6"/>
      <c r="E33" s="77" t="s">
        <v>14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16" x14ac:dyDescent="0.25">
      <c r="A34" s="13"/>
      <c r="B34" s="5"/>
      <c r="C34" s="5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x14ac:dyDescent="0.25">
      <c r="A35" s="13" t="s">
        <v>13</v>
      </c>
      <c r="B35" s="5"/>
      <c r="C35" s="51">
        <f>0.8*C33</f>
        <v>0.77223974763406944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</row>
    <row r="36" spans="1:16" x14ac:dyDescent="0.25">
      <c r="A36" s="13"/>
      <c r="B36" s="5"/>
      <c r="C36" s="5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1:16" x14ac:dyDescent="0.25">
      <c r="A37" s="13"/>
      <c r="B37" s="5"/>
      <c r="C37" s="5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</row>
    <row r="38" spans="1:16" x14ac:dyDescent="0.25">
      <c r="A38" s="14" t="s">
        <v>18</v>
      </c>
      <c r="B38" s="8"/>
      <c r="C38" s="53">
        <f>C35 + 0.2*C22</f>
        <v>0.9722397476340694</v>
      </c>
      <c r="D38" s="6"/>
      <c r="E38" s="77" t="s">
        <v>15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</row>
    <row r="39" spans="1:16" ht="13.8" thickBot="1" x14ac:dyDescent="0.3">
      <c r="A39" s="64" t="s">
        <v>20</v>
      </c>
      <c r="B39" s="15"/>
      <c r="C39" s="63" t="str">
        <f>LOOKUP(C38,{0,2,2.5,3,3.6},{"F","PASS","2B","2A","1ST"})</f>
        <v>F</v>
      </c>
      <c r="D39" s="9"/>
      <c r="E39" s="78" t="s">
        <v>21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10"/>
    </row>
  </sheetData>
  <phoneticPr fontId="0" type="noConversion"/>
  <printOptions horizontalCentered="1" verticalCentered="1"/>
  <pageMargins left="0.75" right="0.75" top="1" bottom="1" header="0.5" footer="0.5"/>
  <pageSetup scale="85" orientation="landscape" horizontalDpi="300" verticalDpi="300" r:id="rId1"/>
  <headerFooter alignWithMargins="0">
    <oddHeader>&amp;A</oddHeader>
    <oddFooter>&amp;L&amp;D&amp;T&amp;CPage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Weighted Average Calculator</vt:lpstr>
      <vt:lpstr>'Weighted Average Calculator'!Print_Area</vt:lpstr>
    </vt:vector>
  </TitlesOfParts>
  <Manager>HEAD</Manager>
  <Company>ELECRICAL AND COMPUTER ENG.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WEIGHTED AVERAGE CALULATOR</dc:title>
  <dc:subject>WEIGHTED AVERAGE CALULATOR</dc:subject>
  <dc:creator>BRIAN COPELAND</dc:creator>
  <dc:description>For verifying or projecting WAVGE at Graduation.</dc:description>
  <cp:lastModifiedBy>bcopeland</cp:lastModifiedBy>
  <cp:lastPrinted>2006-01-12T14:16:35Z</cp:lastPrinted>
  <dcterms:created xsi:type="dcterms:W3CDTF">1998-05-09T12:45:58Z</dcterms:created>
  <dcterms:modified xsi:type="dcterms:W3CDTF">2015-01-13T06:14:14Z</dcterms:modified>
</cp:coreProperties>
</file>